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FFICIOUNICOCONTRATTIERISORSE\Costanzo\GARE 2021\Programmazione 2022-23-24 (5)\"/>
    </mc:Choice>
  </mc:AlternateContent>
  <bookViews>
    <workbookView xWindow="0" yWindow="0" windowWidth="25200" windowHeight="10725"/>
  </bookViews>
  <sheets>
    <sheet name="SCHEDA FORNITURA-SERVIZI  " sheetId="3" r:id="rId1"/>
  </sheets>
  <definedNames>
    <definedName name="_xlnm.Print_Area" localSheetId="0">'SCHEDA FORNITURA-SERVIZI  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4" i="3"/>
  <c r="E12" i="3"/>
  <c r="E13" i="3"/>
  <c r="G5" i="3"/>
  <c r="G6" i="3"/>
  <c r="G7" i="3"/>
  <c r="G8" i="3"/>
  <c r="G9" i="3"/>
  <c r="G10" i="3"/>
  <c r="G12" i="3"/>
  <c r="G13" i="3"/>
  <c r="G15" i="3"/>
  <c r="G16" i="3"/>
  <c r="G4" i="3"/>
  <c r="E5" i="3"/>
  <c r="E16" i="3" l="1"/>
  <c r="E8" i="3"/>
  <c r="E7" i="3"/>
  <c r="E6" i="3"/>
  <c r="E4" i="3"/>
  <c r="E10" i="3" l="1"/>
  <c r="E9" i="3" l="1"/>
</calcChain>
</file>

<file path=xl/sharedStrings.xml><?xml version="1.0" encoding="utf-8"?>
<sst xmlns="http://schemas.openxmlformats.org/spreadsheetml/2006/main" count="26" uniqueCount="25">
  <si>
    <t>DESCRIZIONE INTERVENTO</t>
  </si>
  <si>
    <t>IMPORTO CONTRATTUALE PREVISTO</t>
  </si>
  <si>
    <r>
      <rPr>
        <b/>
        <sz val="22"/>
        <color theme="1"/>
        <rFont val="Calibri"/>
        <family val="2"/>
        <scheme val="minor"/>
      </rPr>
      <t>NOTE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Specificare se trattasi di intervento previsto per la prima volta o riproposto (in quanto già inserito in una precedente programmazione, ma non ancora aggiudicato)</t>
    </r>
  </si>
  <si>
    <t>Manutenzione della centrale e della rete  telefonica presso le sedi del Consiglio di Stato</t>
  </si>
  <si>
    <t>Pulizia e igiene CdS</t>
  </si>
  <si>
    <t>Consiglio
di Stato</t>
  </si>
  <si>
    <t>Vigilanza armata per le sedi del Consiglio di Stato</t>
  </si>
  <si>
    <t>Facchinaggio e trasporto
beni mobili  del CdS</t>
  </si>
  <si>
    <t>Canoni elettricità Palazzo Spada Palazzo Ossoli e Archivi di via dei Monti della Farnesina</t>
  </si>
  <si>
    <t>Affitto locali da adibire alle prove scritte del concorso da referendario TAR</t>
  </si>
  <si>
    <t>Servizio sostitutivo di mensa mediante buoni pasto elettronici</t>
  </si>
  <si>
    <t>Durata triennale</t>
  </si>
  <si>
    <r>
      <rPr>
        <b/>
        <sz val="18"/>
        <color theme="1"/>
        <rFont val="Calibri"/>
        <family val="2"/>
        <scheme val="minor"/>
      </rPr>
      <t>PROGRESSIVO</t>
    </r>
    <r>
      <rPr>
        <b/>
        <sz val="16"/>
        <color theme="1"/>
        <rFont val="Calibri"/>
        <family val="2"/>
        <scheme val="minor"/>
      </rPr>
      <t xml:space="preserve">
</t>
    </r>
  </si>
  <si>
    <t xml:space="preserve">                                                                                                                                                                                                                         SCHEDA  B
PROGRAMMAZIONE BIENNALE FORNITURE E SERVIZI UFFICI CENTRALI DEL CONSIGLIO DI STATO                    </t>
  </si>
  <si>
    <t xml:space="preserve">2022
SENZA IVA
</t>
  </si>
  <si>
    <t xml:space="preserve">2022
CON IVA
</t>
  </si>
  <si>
    <t>Servizio tecnico relativo alla attività conne alla tutela della salute e della sicurezza nei luoghi di lavoro ai sensi del d.lgs. 81/08 con l'assunzione del ruolo di RSPP</t>
  </si>
  <si>
    <t>durata biennale</t>
  </si>
  <si>
    <t xml:space="preserve">2023
SENZA IVA
</t>
  </si>
  <si>
    <t>Servizio di verbalizzazione degli interventi e dei dibattiti del CPGA relativi alle sedute del Plenum</t>
  </si>
  <si>
    <t>Servizio di manutenzione aree a verde del CDS</t>
  </si>
  <si>
    <t>Noleggio e manutenzione fotoriproduttori</t>
  </si>
  <si>
    <t>Affitto locali da adibire alle prove scritte del concorso da Assistenti amministrativi</t>
  </si>
  <si>
    <t xml:space="preserve">2023
CON IVA
</t>
  </si>
  <si>
    <t>Assicurazione della Stazione appaltante ex art. 4, comma 1, let. b)  d.l.76/2020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</si>
</sst>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3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50" zoomScaleNormal="50" zoomScalePageLayoutView="30" workbookViewId="0">
      <selection activeCell="B16" sqref="B16"/>
    </sheetView>
  </sheetViews>
  <sheetFormatPr defaultRowHeight="15" x14ac:dyDescent="0.25"/>
  <cols>
    <col min="1" max="1" width="26.7109375" customWidth="1"/>
    <col min="2" max="2" width="34.140625" customWidth="1"/>
    <col min="3" max="3" width="70.5703125" customWidth="1"/>
    <col min="4" max="7" width="20.5703125" customWidth="1"/>
    <col min="8" max="8" width="74.5703125" customWidth="1"/>
    <col min="9" max="9" width="11.5703125" customWidth="1"/>
  </cols>
  <sheetData>
    <row r="1" spans="1:8" ht="101.25" customHeight="1" x14ac:dyDescent="0.25">
      <c r="A1" s="10" t="s">
        <v>13</v>
      </c>
      <c r="B1" s="10"/>
      <c r="C1" s="10"/>
      <c r="D1" s="10"/>
      <c r="E1" s="10"/>
      <c r="F1" s="10"/>
      <c r="G1" s="10"/>
      <c r="H1" s="10"/>
    </row>
    <row r="2" spans="1:8" ht="37.5" customHeight="1" x14ac:dyDescent="0.25">
      <c r="A2" s="15" t="s">
        <v>5</v>
      </c>
      <c r="B2" s="13" t="s">
        <v>12</v>
      </c>
      <c r="C2" s="14" t="s">
        <v>0</v>
      </c>
      <c r="D2" s="12" t="s">
        <v>1</v>
      </c>
      <c r="E2" s="12"/>
      <c r="F2" s="12"/>
      <c r="G2" s="12"/>
      <c r="H2" s="11" t="s">
        <v>2</v>
      </c>
    </row>
    <row r="3" spans="1:8" ht="116.25" customHeight="1" x14ac:dyDescent="0.25">
      <c r="A3" s="16"/>
      <c r="B3" s="13"/>
      <c r="C3" s="14"/>
      <c r="D3" s="2" t="s">
        <v>14</v>
      </c>
      <c r="E3" s="3" t="s">
        <v>15</v>
      </c>
      <c r="F3" s="2" t="s">
        <v>18</v>
      </c>
      <c r="G3" s="3" t="s">
        <v>23</v>
      </c>
      <c r="H3" s="11"/>
    </row>
    <row r="4" spans="1:8" ht="78.75" customHeight="1" x14ac:dyDescent="0.25">
      <c r="A4" s="16"/>
      <c r="B4" s="9">
        <v>55</v>
      </c>
      <c r="C4" s="5" t="s">
        <v>3</v>
      </c>
      <c r="D4" s="6"/>
      <c r="E4" s="7">
        <f t="shared" ref="E4" si="0">+D4+(D4*0.22)</f>
        <v>0</v>
      </c>
      <c r="F4" s="6">
        <v>180000</v>
      </c>
      <c r="G4" s="7">
        <f>F4+(F4*22%)</f>
        <v>219600</v>
      </c>
      <c r="H4" s="4"/>
    </row>
    <row r="5" spans="1:8" ht="66.75" customHeight="1" x14ac:dyDescent="0.25">
      <c r="A5" s="16"/>
      <c r="B5" s="9">
        <v>56</v>
      </c>
      <c r="C5" s="5" t="s">
        <v>4</v>
      </c>
      <c r="D5" s="6">
        <v>214000</v>
      </c>
      <c r="E5" s="7">
        <f>+D5+(D5*0.22)</f>
        <v>261080</v>
      </c>
      <c r="F5" s="6">
        <v>1500000</v>
      </c>
      <c r="G5" s="7">
        <f t="shared" ref="G5:G16" si="1">F5+(F5*22%)</f>
        <v>1830000</v>
      </c>
      <c r="H5" s="4"/>
    </row>
    <row r="6" spans="1:8" ht="65.25" customHeight="1" x14ac:dyDescent="0.25">
      <c r="A6" s="16"/>
      <c r="B6" s="9">
        <v>57</v>
      </c>
      <c r="C6" s="5" t="s">
        <v>6</v>
      </c>
      <c r="D6" s="6">
        <v>214000</v>
      </c>
      <c r="E6" s="7">
        <f>(D6*22/100)+D6</f>
        <v>261080</v>
      </c>
      <c r="F6" s="6">
        <v>214000</v>
      </c>
      <c r="G6" s="7">
        <f t="shared" si="1"/>
        <v>261080</v>
      </c>
      <c r="H6" s="4"/>
    </row>
    <row r="7" spans="1:8" ht="66.75" customHeight="1" x14ac:dyDescent="0.25">
      <c r="A7" s="16"/>
      <c r="B7" s="9">
        <v>58</v>
      </c>
      <c r="C7" s="5" t="s">
        <v>7</v>
      </c>
      <c r="D7" s="6">
        <v>214000</v>
      </c>
      <c r="E7" s="7">
        <f>(D7*22/100)+D7</f>
        <v>261080</v>
      </c>
      <c r="F7" s="6">
        <v>214000</v>
      </c>
      <c r="G7" s="7">
        <f t="shared" si="1"/>
        <v>261080</v>
      </c>
      <c r="H7" s="4"/>
    </row>
    <row r="8" spans="1:8" ht="74.25" customHeight="1" x14ac:dyDescent="0.25">
      <c r="A8" s="16"/>
      <c r="B8" s="9">
        <v>59</v>
      </c>
      <c r="C8" s="5" t="s">
        <v>8</v>
      </c>
      <c r="D8" s="6">
        <v>214001</v>
      </c>
      <c r="E8" s="7">
        <f>(D8*22/100)+D8</f>
        <v>261081.22</v>
      </c>
      <c r="F8" s="6">
        <v>214001</v>
      </c>
      <c r="G8" s="7">
        <f t="shared" si="1"/>
        <v>261081.22</v>
      </c>
      <c r="H8" s="1"/>
    </row>
    <row r="9" spans="1:8" ht="90" customHeight="1" x14ac:dyDescent="0.25">
      <c r="A9" s="16"/>
      <c r="B9" s="9">
        <v>60</v>
      </c>
      <c r="C9" s="5" t="s">
        <v>16</v>
      </c>
      <c r="D9" s="6">
        <v>120000</v>
      </c>
      <c r="E9" s="7">
        <f t="shared" ref="E9:E14" si="2">+D9+(D9*0.22)</f>
        <v>146400</v>
      </c>
      <c r="F9" s="6"/>
      <c r="G9" s="7">
        <f t="shared" si="1"/>
        <v>0</v>
      </c>
      <c r="H9" s="4" t="s">
        <v>11</v>
      </c>
    </row>
    <row r="10" spans="1:8" ht="85.5" customHeight="1" x14ac:dyDescent="0.25">
      <c r="A10" s="16"/>
      <c r="B10" s="9">
        <v>61</v>
      </c>
      <c r="C10" s="5" t="s">
        <v>9</v>
      </c>
      <c r="D10" s="6">
        <v>150000</v>
      </c>
      <c r="E10" s="7">
        <f t="shared" si="2"/>
        <v>183000</v>
      </c>
      <c r="F10" s="6"/>
      <c r="G10" s="7">
        <f t="shared" si="1"/>
        <v>0</v>
      </c>
      <c r="H10" s="4"/>
    </row>
    <row r="11" spans="1:8" ht="100.5" customHeight="1" x14ac:dyDescent="0.25">
      <c r="A11" s="16"/>
      <c r="B11" s="9">
        <v>62</v>
      </c>
      <c r="C11" s="5" t="s">
        <v>22</v>
      </c>
      <c r="D11" s="6">
        <v>150000</v>
      </c>
      <c r="E11" s="7">
        <f t="shared" si="2"/>
        <v>183000</v>
      </c>
      <c r="F11" s="6"/>
      <c r="G11" s="7"/>
      <c r="H11" s="4"/>
    </row>
    <row r="12" spans="1:8" ht="100.5" customHeight="1" x14ac:dyDescent="0.25">
      <c r="A12" s="16"/>
      <c r="B12" s="9">
        <v>63</v>
      </c>
      <c r="C12" s="5" t="s">
        <v>10</v>
      </c>
      <c r="D12" s="6">
        <v>1734000</v>
      </c>
      <c r="E12" s="7">
        <f>+D12+(D12*0.04)</f>
        <v>1803360</v>
      </c>
      <c r="F12" s="8">
        <v>438600</v>
      </c>
      <c r="G12" s="7">
        <f t="shared" si="1"/>
        <v>535092</v>
      </c>
      <c r="H12" s="4" t="s">
        <v>17</v>
      </c>
    </row>
    <row r="13" spans="1:8" ht="100.5" customHeight="1" x14ac:dyDescent="0.25">
      <c r="A13" s="16"/>
      <c r="B13" s="9">
        <v>64</v>
      </c>
      <c r="C13" s="5" t="s">
        <v>19</v>
      </c>
      <c r="D13" s="6"/>
      <c r="E13" s="7">
        <f t="shared" si="2"/>
        <v>0</v>
      </c>
      <c r="F13" s="6">
        <v>120000</v>
      </c>
      <c r="G13" s="7">
        <f t="shared" si="1"/>
        <v>146400</v>
      </c>
      <c r="H13" s="4"/>
    </row>
    <row r="14" spans="1:8" ht="75.75" customHeight="1" x14ac:dyDescent="0.25">
      <c r="A14" s="16"/>
      <c r="B14" s="9">
        <v>65</v>
      </c>
      <c r="C14" s="5" t="s">
        <v>21</v>
      </c>
      <c r="D14" s="6">
        <v>150000</v>
      </c>
      <c r="E14" s="7">
        <f t="shared" si="2"/>
        <v>183000</v>
      </c>
      <c r="F14" s="6"/>
      <c r="G14" s="7"/>
      <c r="H14" s="4"/>
    </row>
    <row r="15" spans="1:8" ht="78" customHeight="1" x14ac:dyDescent="0.25">
      <c r="A15" s="16"/>
      <c r="B15" s="9">
        <v>66</v>
      </c>
      <c r="C15" s="5" t="s">
        <v>24</v>
      </c>
      <c r="D15" s="6">
        <v>75000</v>
      </c>
      <c r="E15" s="7">
        <v>75000</v>
      </c>
      <c r="F15" s="6">
        <v>75000</v>
      </c>
      <c r="G15" s="7">
        <f t="shared" si="1"/>
        <v>91500</v>
      </c>
      <c r="H15" s="4"/>
    </row>
    <row r="16" spans="1:8" ht="45.75" customHeight="1" x14ac:dyDescent="0.25">
      <c r="A16" s="16"/>
      <c r="B16" s="9">
        <v>67</v>
      </c>
      <c r="C16" s="5" t="s">
        <v>20</v>
      </c>
      <c r="D16" s="6"/>
      <c r="E16" s="7">
        <f>D16+(D16*22/100)</f>
        <v>0</v>
      </c>
      <c r="F16" s="6">
        <v>120000</v>
      </c>
      <c r="G16" s="7">
        <f t="shared" si="1"/>
        <v>146400</v>
      </c>
      <c r="H16" s="4" t="s">
        <v>11</v>
      </c>
    </row>
  </sheetData>
  <mergeCells count="6">
    <mergeCell ref="A1:H1"/>
    <mergeCell ref="H2:H3"/>
    <mergeCell ref="D2:G2"/>
    <mergeCell ref="B2:B3"/>
    <mergeCell ref="C2:C3"/>
    <mergeCell ref="A2:A16"/>
  </mergeCells>
  <printOptions horizontalCentered="1" verticalCentered="1" gridLines="1"/>
  <pageMargins left="0.39370078740157483" right="0.39370078740157483" top="0.39370078740157483" bottom="0.39370078740157483" header="0.11811023622047245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FORNITURA-SERVIZI  </vt:lpstr>
      <vt:lpstr>'SCHEDA FORNITURA-SERVIZI 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MUSICI Alessandra</dc:creator>
  <cp:lastModifiedBy>COSTANZO Pasqualina</cp:lastModifiedBy>
  <cp:lastPrinted>2019-09-30T07:07:30Z</cp:lastPrinted>
  <dcterms:created xsi:type="dcterms:W3CDTF">2018-03-06T12:33:19Z</dcterms:created>
  <dcterms:modified xsi:type="dcterms:W3CDTF">2021-10-14T05:51:12Z</dcterms:modified>
</cp:coreProperties>
</file>